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ack up\Irwanda Putra, S.Kom\5. Mei\SDI Belitung Timur\Cakupan Kepemilikan Akta Lahir 2021 - 2023\"/>
    </mc:Choice>
  </mc:AlternateContent>
  <bookViews>
    <workbookView xWindow="0" yWindow="0" windowWidth="2040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I5" i="1"/>
  <c r="I6" i="1"/>
  <c r="I9" i="1"/>
  <c r="I7" i="1"/>
  <c r="I8" i="1"/>
  <c r="I10" i="1"/>
  <c r="I11" i="1"/>
  <c r="I12" i="1"/>
  <c r="G44" i="1"/>
  <c r="G39" i="1"/>
  <c r="G33" i="1"/>
  <c r="G26" i="1"/>
  <c r="G21" i="1"/>
  <c r="G13" i="1"/>
  <c r="G2" i="1" l="1"/>
  <c r="E4" i="1"/>
  <c r="E5" i="1"/>
  <c r="E40" i="1"/>
  <c r="E31" i="1"/>
  <c r="E25" i="1"/>
  <c r="E23" i="1"/>
  <c r="E20" i="1"/>
  <c r="E12" i="1"/>
  <c r="K12" i="1" s="1"/>
  <c r="J12" i="1" s="1"/>
  <c r="E10" i="1"/>
  <c r="K10" i="1" s="1"/>
  <c r="J10" i="1" s="1"/>
  <c r="K5" i="1" l="1"/>
  <c r="J5" i="1" s="1"/>
  <c r="I25" i="1"/>
  <c r="K25" i="1" s="1"/>
  <c r="I23" i="1"/>
  <c r="K23" i="1" s="1"/>
  <c r="F10" i="1"/>
  <c r="F12" i="1"/>
  <c r="E45" i="1"/>
  <c r="E47" i="1"/>
  <c r="E17" i="1"/>
  <c r="D44" i="1"/>
  <c r="E14" i="1"/>
  <c r="E16" i="1"/>
  <c r="E27" i="1"/>
  <c r="E29" i="1"/>
  <c r="E9" i="1"/>
  <c r="K9" i="1" s="1"/>
  <c r="J9" i="1" s="1"/>
  <c r="E11" i="1"/>
  <c r="D26" i="1"/>
  <c r="D13" i="1"/>
  <c r="E18" i="1"/>
  <c r="E32" i="1"/>
  <c r="E34" i="1"/>
  <c r="E36" i="1"/>
  <c r="E42" i="1"/>
  <c r="E30" i="1"/>
  <c r="D39" i="1"/>
  <c r="E48" i="1"/>
  <c r="C21" i="1"/>
  <c r="E7" i="1"/>
  <c r="E37" i="1"/>
  <c r="E6" i="1"/>
  <c r="E8" i="1"/>
  <c r="E19" i="1"/>
  <c r="E24" i="1"/>
  <c r="E38" i="1"/>
  <c r="E43" i="1"/>
  <c r="I20" i="1"/>
  <c r="K20" i="1" s="1"/>
  <c r="D33" i="1"/>
  <c r="E35" i="1"/>
  <c r="E22" i="1"/>
  <c r="D21" i="1"/>
  <c r="I31" i="1"/>
  <c r="K31" i="1" s="1"/>
  <c r="J31" i="1" s="1"/>
  <c r="C39" i="1"/>
  <c r="E41" i="1"/>
  <c r="C13" i="1"/>
  <c r="E15" i="1"/>
  <c r="D3" i="1"/>
  <c r="C26" i="1"/>
  <c r="E28" i="1"/>
  <c r="C3" i="1"/>
  <c r="C33" i="1"/>
  <c r="C44" i="1"/>
  <c r="E46" i="1"/>
  <c r="J25" i="1" l="1"/>
  <c r="F25" i="1"/>
  <c r="J23" i="1"/>
  <c r="F23" i="1"/>
  <c r="J20" i="1"/>
  <c r="F20" i="1"/>
  <c r="F31" i="1"/>
  <c r="I18" i="1"/>
  <c r="K18" i="1" s="1"/>
  <c r="J18" i="1" s="1"/>
  <c r="K11" i="1"/>
  <c r="J11" i="1" s="1"/>
  <c r="K8" i="1"/>
  <c r="J8" i="1" s="1"/>
  <c r="K7" i="1"/>
  <c r="J7" i="1" s="1"/>
  <c r="K6" i="1"/>
  <c r="F5" i="1"/>
  <c r="I40" i="1"/>
  <c r="K40" i="1" s="1"/>
  <c r="F40" i="1" s="1"/>
  <c r="I14" i="1"/>
  <c r="K14" i="1" s="1"/>
  <c r="F14" i="1" s="1"/>
  <c r="I4" i="1"/>
  <c r="H3" i="1"/>
  <c r="I47" i="1"/>
  <c r="K47" i="1" s="1"/>
  <c r="I43" i="1"/>
  <c r="K43" i="1" s="1"/>
  <c r="I38" i="1"/>
  <c r="K38" i="1" s="1"/>
  <c r="I37" i="1"/>
  <c r="K37" i="1" s="1"/>
  <c r="I29" i="1"/>
  <c r="K29" i="1" s="1"/>
  <c r="F9" i="1"/>
  <c r="I17" i="1"/>
  <c r="K17" i="1" s="1"/>
  <c r="C2" i="1"/>
  <c r="D2" i="1"/>
  <c r="I42" i="1"/>
  <c r="K42" i="1" s="1"/>
  <c r="J42" i="1" s="1"/>
  <c r="E26" i="1"/>
  <c r="E3" i="1"/>
  <c r="E44" i="1"/>
  <c r="I16" i="1"/>
  <c r="K16" i="1" s="1"/>
  <c r="I48" i="1"/>
  <c r="K48" i="1" s="1"/>
  <c r="J48" i="1" s="1"/>
  <c r="I30" i="1"/>
  <c r="K30" i="1" s="1"/>
  <c r="J30" i="1" s="1"/>
  <c r="E13" i="1"/>
  <c r="E33" i="1"/>
  <c r="E39" i="1"/>
  <c r="I19" i="1"/>
  <c r="K19" i="1" s="1"/>
  <c r="I32" i="1"/>
  <c r="K32" i="1" s="1"/>
  <c r="J32" i="1" s="1"/>
  <c r="I36" i="1"/>
  <c r="K36" i="1" s="1"/>
  <c r="J36" i="1" s="1"/>
  <c r="I24" i="1"/>
  <c r="K24" i="1" s="1"/>
  <c r="J24" i="1" s="1"/>
  <c r="I41" i="1"/>
  <c r="K41" i="1" s="1"/>
  <c r="J41" i="1" s="1"/>
  <c r="E21" i="1"/>
  <c r="I35" i="1"/>
  <c r="K35" i="1" s="1"/>
  <c r="J35" i="1" s="1"/>
  <c r="I46" i="1"/>
  <c r="K46" i="1" s="1"/>
  <c r="J46" i="1" s="1"/>
  <c r="I28" i="1"/>
  <c r="K28" i="1" s="1"/>
  <c r="J28" i="1" s="1"/>
  <c r="I15" i="1"/>
  <c r="K15" i="1" s="1"/>
  <c r="J47" i="1" l="1"/>
  <c r="F47" i="1"/>
  <c r="J43" i="1"/>
  <c r="F43" i="1"/>
  <c r="K39" i="1"/>
  <c r="F39" i="1" s="1"/>
  <c r="J40" i="1"/>
  <c r="J38" i="1"/>
  <c r="F38" i="1"/>
  <c r="J37" i="1"/>
  <c r="F37" i="1"/>
  <c r="J29" i="1"/>
  <c r="F29" i="1"/>
  <c r="J19" i="1"/>
  <c r="F19" i="1"/>
  <c r="J17" i="1"/>
  <c r="F17" i="1"/>
  <c r="J16" i="1"/>
  <c r="F16" i="1"/>
  <c r="J15" i="1"/>
  <c r="F15" i="1"/>
  <c r="I3" i="1"/>
  <c r="K4" i="1"/>
  <c r="F4" i="1" s="1"/>
  <c r="F48" i="1"/>
  <c r="F46" i="1"/>
  <c r="F42" i="1"/>
  <c r="F41" i="1"/>
  <c r="F36" i="1"/>
  <c r="F35" i="1"/>
  <c r="F32" i="1"/>
  <c r="F30" i="1"/>
  <c r="F28" i="1"/>
  <c r="F24" i="1"/>
  <c r="F18" i="1"/>
  <c r="K13" i="1"/>
  <c r="J14" i="1"/>
  <c r="F7" i="1"/>
  <c r="F11" i="1"/>
  <c r="F8" i="1"/>
  <c r="J6" i="1"/>
  <c r="F6" i="1"/>
  <c r="I45" i="1"/>
  <c r="H44" i="1"/>
  <c r="I44" i="1" s="1"/>
  <c r="H39" i="1"/>
  <c r="I39" i="1" s="1"/>
  <c r="H33" i="1"/>
  <c r="I33" i="1" s="1"/>
  <c r="I34" i="1"/>
  <c r="H26" i="1"/>
  <c r="I26" i="1" s="1"/>
  <c r="I27" i="1"/>
  <c r="K27" i="1" s="1"/>
  <c r="K26" i="1" s="1"/>
  <c r="I22" i="1"/>
  <c r="K22" i="1" s="1"/>
  <c r="K21" i="1" s="1"/>
  <c r="H21" i="1"/>
  <c r="I21" i="1" s="1"/>
  <c r="H13" i="1"/>
  <c r="E2" i="1"/>
  <c r="J4" i="1" l="1"/>
  <c r="K3" i="1"/>
  <c r="J3" i="1" s="1"/>
  <c r="K45" i="1"/>
  <c r="J45" i="1" s="1"/>
  <c r="J39" i="1"/>
  <c r="K34" i="1"/>
  <c r="J34" i="1"/>
  <c r="F27" i="1"/>
  <c r="J26" i="1"/>
  <c r="J27" i="1"/>
  <c r="J22" i="1"/>
  <c r="J21" i="1"/>
  <c r="F22" i="1"/>
  <c r="F26" i="1"/>
  <c r="F21" i="1"/>
  <c r="F13" i="1"/>
  <c r="H2" i="1"/>
  <c r="I13" i="1"/>
  <c r="I2" i="1" s="1"/>
  <c r="F3" i="1" l="1"/>
  <c r="F45" i="1"/>
  <c r="K44" i="1"/>
  <c r="F34" i="1"/>
  <c r="K33" i="1"/>
  <c r="J13" i="1"/>
  <c r="J44" i="1" l="1"/>
  <c r="F44" i="1"/>
  <c r="J33" i="1"/>
  <c r="F33" i="1"/>
  <c r="K2" i="1"/>
  <c r="F2" i="1" l="1"/>
  <c r="J2" i="1"/>
</calcChain>
</file>

<file path=xl/sharedStrings.xml><?xml version="1.0" encoding="utf-8"?>
<sst xmlns="http://schemas.openxmlformats.org/spreadsheetml/2006/main" count="106" uniqueCount="104">
  <si>
    <t>LALANG JAYA</t>
  </si>
  <si>
    <t>KURNIA JAYA</t>
  </si>
  <si>
    <t>PADANG</t>
  </si>
  <si>
    <t>KELUBI</t>
  </si>
  <si>
    <t>LALANG</t>
  </si>
  <si>
    <t>BARU</t>
  </si>
  <si>
    <t>PULAU BUKU LIMAU</t>
  </si>
  <si>
    <t>MEKAR JAYA</t>
  </si>
  <si>
    <t>BENTAIAN JAYA</t>
  </si>
  <si>
    <t>GANTUNG</t>
  </si>
  <si>
    <t>SELINSING</t>
  </si>
  <si>
    <t>JANGKAR ASAM</t>
  </si>
  <si>
    <t>LILANGAN</t>
  </si>
  <si>
    <t>LENGGANG</t>
  </si>
  <si>
    <t>BATU PENYU</t>
  </si>
  <si>
    <t>LIMBONGAN</t>
  </si>
  <si>
    <t>DENDANG</t>
  </si>
  <si>
    <t>JANGKANG</t>
  </si>
  <si>
    <t>NYURUK</t>
  </si>
  <si>
    <t>BALOK</t>
  </si>
  <si>
    <t>MENTAWAK</t>
  </si>
  <si>
    <t>SENYUBUK</t>
  </si>
  <si>
    <t>CENDIL</t>
  </si>
  <si>
    <t>BUDING</t>
  </si>
  <si>
    <t>MAYANG</t>
  </si>
  <si>
    <t>PEMBAHARUAN</t>
  </si>
  <si>
    <t>AIR KELIK</t>
  </si>
  <si>
    <t>MEMPAYA</t>
  </si>
  <si>
    <t>BURONG MANDI</t>
  </si>
  <si>
    <t>MENGKUBANG</t>
  </si>
  <si>
    <t>SUKAMANDI</t>
  </si>
  <si>
    <t>SIMPANG TIGA</t>
  </si>
  <si>
    <t>RENGGIANG</t>
  </si>
  <si>
    <t>AIK MADU</t>
  </si>
  <si>
    <t>LINTANG</t>
  </si>
  <si>
    <t>KEC. SIMPANG PESAK</t>
  </si>
  <si>
    <t>SIMPANG PESAK</t>
  </si>
  <si>
    <t>TANJUNG BATU ITAM</t>
  </si>
  <si>
    <t>TANJUNG KELUMPANG</t>
  </si>
  <si>
    <t>DUKONG</t>
  </si>
  <si>
    <t>Sumber Data : Ditjen Dukcapil Kemendagri RI semester II 2021</t>
  </si>
  <si>
    <t>BELITUNG TIMUR</t>
  </si>
  <si>
    <t>19.06.01</t>
  </si>
  <si>
    <t>19.06.01.2001</t>
  </si>
  <si>
    <t>19.06.01.2002</t>
  </si>
  <si>
    <t>19.06.01.2003</t>
  </si>
  <si>
    <t>19.06.01.2004</t>
  </si>
  <si>
    <t>19.06.01.2006</t>
  </si>
  <si>
    <t>19.06.01.2007</t>
  </si>
  <si>
    <t>19.06.01.2010</t>
  </si>
  <si>
    <t>19.06.01.2012</t>
  </si>
  <si>
    <t>19.06.01.2013</t>
  </si>
  <si>
    <t>19.06</t>
  </si>
  <si>
    <t>MANGGAR</t>
  </si>
  <si>
    <t>19.06.02</t>
  </si>
  <si>
    <t>19.06.02.2001</t>
  </si>
  <si>
    <t>19.06.02.2002</t>
  </si>
  <si>
    <t>19.06.02.2003</t>
  </si>
  <si>
    <t>19.06.02.2004</t>
  </si>
  <si>
    <t>19.06.02.2009</t>
  </si>
  <si>
    <t>19.06.02.2010</t>
  </si>
  <si>
    <t>19.06.02.2011</t>
  </si>
  <si>
    <t>19.06.03</t>
  </si>
  <si>
    <t>19.06.03.2001</t>
  </si>
  <si>
    <t>19.06.03.2002</t>
  </si>
  <si>
    <t>19.06.03.2005</t>
  </si>
  <si>
    <t>19.06.03.2008</t>
  </si>
  <si>
    <t>19.06.04</t>
  </si>
  <si>
    <t>19.06.04.2001</t>
  </si>
  <si>
    <t>19.06.04.2002</t>
  </si>
  <si>
    <t>19.06.04.2003</t>
  </si>
  <si>
    <t>19.06.04.2005</t>
  </si>
  <si>
    <t>19.06.04.2006</t>
  </si>
  <si>
    <t>19.06.04.2007</t>
  </si>
  <si>
    <t>KELAPA KAMPIT</t>
  </si>
  <si>
    <t>19.06.05</t>
  </si>
  <si>
    <t>19.06.05.2001</t>
  </si>
  <si>
    <t>19.06.05.2002</t>
  </si>
  <si>
    <t>19.06.05.2003</t>
  </si>
  <si>
    <t>19.06.05.2004</t>
  </si>
  <si>
    <t>19.06.05.2005</t>
  </si>
  <si>
    <t>DAMAR</t>
  </si>
  <si>
    <t>19.06.06</t>
  </si>
  <si>
    <t>19.06.06.2001</t>
  </si>
  <si>
    <t>19.06.06.2002</t>
  </si>
  <si>
    <t>19.06.06.2003</t>
  </si>
  <si>
    <t>19.06.06.2004</t>
  </si>
  <si>
    <t>SIMPANG RENGGIANG</t>
  </si>
  <si>
    <t>19.06.07</t>
  </si>
  <si>
    <t>19.06.07.2001</t>
  </si>
  <si>
    <t>19.06.07.2002</t>
  </si>
  <si>
    <t>19.06.07.2003</t>
  </si>
  <si>
    <t>19.06.07.2004</t>
  </si>
  <si>
    <t>KODE WILAYAH</t>
  </si>
  <si>
    <t>NAMA WILAYAH</t>
  </si>
  <si>
    <t>MEMILIKI AKTA LAHIR (L)</t>
  </si>
  <si>
    <t>MEMILIKI AKTA LAHIR (P)</t>
  </si>
  <si>
    <t>MEMILIKI AKTA LAHIR (L + P)</t>
  </si>
  <si>
    <t>JUMLAH PENDUDUK</t>
  </si>
  <si>
    <t>% MEMILIKI AKTA LAHIR</t>
  </si>
  <si>
    <t>BELUM MEMILIKI AKTA LAHIR (L)</t>
  </si>
  <si>
    <t>BELUM MEMILIKI AKTA LAHIR (P)</t>
  </si>
  <si>
    <t>BELUM MEMILIKI AKTA LAHIR (L+P)</t>
  </si>
  <si>
    <t>% BELUM MEMILIKI AKTA KELAHIRAN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</si>
</sst>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"/>
      <scheme val="minor"/>
    </font>
    <font>
      <sz val="11"/>
      <name val="Tahoma"/>
      <family val="2"/>
    </font>
    <font>
      <b/>
      <sz val="11"/>
      <name val="Tahoma"/>
      <family val="2"/>
    </font>
    <font>
      <sz val="10"/>
      <color rgb="FF000000"/>
      <name val="Tahoma"/>
      <family val="2"/>
    </font>
    <font>
      <sz val="10"/>
      <color theme="1"/>
      <name val="Tahoma"/>
      <family val="2"/>
    </font>
    <font>
      <i/>
      <sz val="11"/>
      <name val="Tahoma"/>
      <family val="2"/>
    </font>
    <font>
      <i/>
      <sz val="10"/>
      <color rgb="FF000000"/>
      <name val="Tahoma"/>
      <family val="2"/>
    </font>
    <font>
      <b/>
      <sz val="11"/>
      <color theme="1"/>
      <name val="Tahoma"/>
      <family val="2"/>
    </font>
    <font>
      <b/>
      <sz val="11"/>
      <color rgb="FF000000"/>
      <name val="Tahoma"/>
      <family val="2"/>
    </font>
    <font>
      <sz val="11"/>
      <color rgb="FF000000"/>
      <name val="Tahoma"/>
      <family val="2"/>
    </font>
    <font>
      <sz val="11"/>
      <color theme="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B0F0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rgb="FF00B0F0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/>
    <xf numFmtId="0" fontId="4" fillId="0" borderId="0" xfId="0" applyFont="1"/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8" fillId="3" borderId="4" xfId="0" quotePrefix="1" applyFont="1" applyFill="1" applyBorder="1" applyAlignment="1">
      <alignment horizontal="left" vertical="center"/>
    </xf>
    <xf numFmtId="0" fontId="8" fillId="3" borderId="1" xfId="0" applyFont="1" applyFill="1" applyBorder="1"/>
    <xf numFmtId="3" fontId="7" fillId="3" borderId="1" xfId="0" applyNumberFormat="1" applyFont="1" applyFill="1" applyBorder="1" applyAlignment="1">
      <alignment horizontal="right" vertical="center"/>
    </xf>
    <xf numFmtId="0" fontId="9" fillId="0" borderId="4" xfId="0" quotePrefix="1" applyFont="1" applyBorder="1" applyAlignment="1">
      <alignment horizontal="left" vertical="center"/>
    </xf>
    <xf numFmtId="0" fontId="9" fillId="0" borderId="1" xfId="0" applyFont="1" applyBorder="1"/>
    <xf numFmtId="3" fontId="10" fillId="0" borderId="1" xfId="0" applyNumberFormat="1" applyFont="1" applyBorder="1"/>
    <xf numFmtId="0" fontId="9" fillId="0" borderId="7" xfId="0" applyFont="1" applyBorder="1"/>
    <xf numFmtId="3" fontId="10" fillId="0" borderId="7" xfId="0" applyNumberFormat="1" applyFont="1" applyBorder="1"/>
    <xf numFmtId="0" fontId="5" fillId="8" borderId="0" xfId="0" applyFont="1" applyFill="1" applyBorder="1" applyAlignment="1"/>
    <xf numFmtId="3" fontId="7" fillId="7" borderId="0" xfId="0" applyNumberFormat="1" applyFont="1" applyFill="1" applyBorder="1" applyAlignment="1">
      <alignment horizontal="right" vertical="center"/>
    </xf>
    <xf numFmtId="1" fontId="2" fillId="2" borderId="3" xfId="0" applyNumberFormat="1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right" vertical="center"/>
    </xf>
    <xf numFmtId="0" fontId="9" fillId="0" borderId="6" xfId="0" quotePrefix="1" applyFont="1" applyBorder="1" applyAlignment="1">
      <alignment horizontal="left" vertical="center"/>
    </xf>
    <xf numFmtId="0" fontId="2" fillId="5" borderId="1" xfId="0" applyFont="1" applyFill="1" applyBorder="1" applyAlignment="1"/>
    <xf numFmtId="3" fontId="10" fillId="0" borderId="1" xfId="0" applyNumberFormat="1" applyFont="1" applyBorder="1" applyAlignment="1">
      <alignment horizontal="right" vertical="center"/>
    </xf>
    <xf numFmtId="1" fontId="2" fillId="2" borderId="2" xfId="0" applyNumberFormat="1" applyFont="1" applyFill="1" applyBorder="1" applyAlignment="1">
      <alignment horizontal="center" vertical="center"/>
    </xf>
    <xf numFmtId="20" fontId="2" fillId="5" borderId="4" xfId="0" quotePrefix="1" applyNumberFormat="1" applyFont="1" applyFill="1" applyBorder="1" applyAlignment="1">
      <alignment horizontal="left" vertical="center"/>
    </xf>
    <xf numFmtId="3" fontId="10" fillId="0" borderId="7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4" fontId="1" fillId="0" borderId="7" xfId="0" applyNumberFormat="1" applyFont="1" applyBorder="1" applyAlignment="1">
      <alignment horizontal="right" vertical="center"/>
    </xf>
    <xf numFmtId="3" fontId="2" fillId="4" borderId="1" xfId="0" applyNumberFormat="1" applyFont="1" applyFill="1" applyBorder="1" applyAlignment="1">
      <alignment horizontal="right" vertical="center"/>
    </xf>
    <xf numFmtId="4" fontId="2" fillId="4" borderId="1" xfId="0" applyNumberFormat="1" applyFont="1" applyFill="1" applyBorder="1" applyAlignment="1">
      <alignment horizontal="right" vertical="center"/>
    </xf>
    <xf numFmtId="3" fontId="2" fillId="5" borderId="1" xfId="0" applyNumberFormat="1" applyFont="1" applyFill="1" applyBorder="1" applyAlignment="1">
      <alignment horizontal="right" vertical="center"/>
    </xf>
    <xf numFmtId="4" fontId="2" fillId="5" borderId="1" xfId="0" applyNumberFormat="1" applyFont="1" applyFill="1" applyBorder="1" applyAlignment="1">
      <alignment horizontal="right" vertical="center"/>
    </xf>
    <xf numFmtId="0" fontId="6" fillId="7" borderId="0" xfId="0" applyFont="1" applyFill="1" applyBorder="1" applyAlignment="1">
      <alignment vertical="center"/>
    </xf>
    <xf numFmtId="0" fontId="9" fillId="0" borderId="0" xfId="0" quotePrefix="1" applyFont="1" applyBorder="1" applyAlignment="1">
      <alignment horizontal="left" vertical="center"/>
    </xf>
    <xf numFmtId="0" fontId="9" fillId="0" borderId="0" xfId="0" applyFont="1" applyBorder="1"/>
    <xf numFmtId="3" fontId="10" fillId="0" borderId="0" xfId="0" applyNumberFormat="1" applyFont="1" applyBorder="1"/>
    <xf numFmtId="3" fontId="10" fillId="0" borderId="0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0" fontId="2" fillId="9" borderId="3" xfId="0" applyFont="1" applyFill="1" applyBorder="1" applyAlignment="1">
      <alignment horizontal="center" vertical="center"/>
    </xf>
    <xf numFmtId="1" fontId="2" fillId="11" borderId="3" xfId="0" applyNumberFormat="1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/>
    <xf numFmtId="0" fontId="0" fillId="8" borderId="0" xfId="0" applyFill="1" applyBorder="1"/>
    <xf numFmtId="1" fontId="1" fillId="0" borderId="1" xfId="0" applyNumberFormat="1" applyFont="1" applyBorder="1" applyAlignment="1">
      <alignment horizontal="right" vertical="center"/>
    </xf>
    <xf numFmtId="3" fontId="2" fillId="5" borderId="5" xfId="0" applyNumberFormat="1" applyFont="1" applyFill="1" applyBorder="1"/>
    <xf numFmtId="3" fontId="2" fillId="4" borderId="5" xfId="0" applyNumberFormat="1" applyFont="1" applyFill="1" applyBorder="1"/>
    <xf numFmtId="3" fontId="1" fillId="8" borderId="5" xfId="0" applyNumberFormat="1" applyFont="1" applyFill="1" applyBorder="1"/>
    <xf numFmtId="3" fontId="10" fillId="0" borderId="5" xfId="0" applyNumberFormat="1" applyFont="1" applyBorder="1"/>
    <xf numFmtId="3" fontId="7" fillId="4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workbookViewId="0">
      <selection activeCell="K1" sqref="K1"/>
    </sheetView>
  </sheetViews>
  <sheetFormatPr defaultRowHeight="15" x14ac:dyDescent="0.25"/>
  <cols>
    <col min="1" max="1" width="19" customWidth="1"/>
    <col min="2" max="2" width="26" customWidth="1"/>
    <col min="3" max="3" width="28.5703125" customWidth="1"/>
    <col min="4" max="4" width="30" customWidth="1"/>
    <col min="5" max="5" width="33.28515625" customWidth="1"/>
    <col min="6" max="6" width="32.5703125" customWidth="1"/>
    <col min="7" max="7" width="36.7109375" customWidth="1"/>
    <col min="8" max="8" width="37.5703125" customWidth="1"/>
    <col min="9" max="9" width="39.42578125" customWidth="1"/>
    <col min="10" max="10" width="43.85546875" customWidth="1"/>
    <col min="11" max="11" width="39.5703125" customWidth="1"/>
    <col min="12" max="12" width="41" style="45" customWidth="1"/>
  </cols>
  <sheetData>
    <row r="1" spans="1:12" x14ac:dyDescent="0.25">
      <c r="A1" s="20" t="s">
        <v>93</v>
      </c>
      <c r="B1" s="15" t="s">
        <v>94</v>
      </c>
      <c r="C1" s="41" t="s">
        <v>95</v>
      </c>
      <c r="D1" s="41" t="s">
        <v>96</v>
      </c>
      <c r="E1" s="41" t="s">
        <v>97</v>
      </c>
      <c r="F1" s="42" t="s">
        <v>99</v>
      </c>
      <c r="G1" s="40" t="s">
        <v>100</v>
      </c>
      <c r="H1" s="40" t="s">
        <v>101</v>
      </c>
      <c r="I1" s="40" t="s">
        <v>102</v>
      </c>
      <c r="J1" s="40" t="s">
        <v>103</v>
      </c>
      <c r="K1" s="43" t="s">
        <v>98</v>
      </c>
      <c r="L1" s="44"/>
    </row>
    <row r="2" spans="1:12" x14ac:dyDescent="0.25">
      <c r="A2" s="21" t="s">
        <v>52</v>
      </c>
      <c r="B2" s="18" t="s">
        <v>41</v>
      </c>
      <c r="C2" s="16">
        <f>SUM(C3+C13+C21+C26+C33+C39+C44)</f>
        <v>60484</v>
      </c>
      <c r="D2" s="16">
        <f t="shared" ref="D2:E2" si="0">SUM(D3+D13+D21+D26+D33+D39+D44)</f>
        <v>57577</v>
      </c>
      <c r="E2" s="16">
        <f t="shared" si="0"/>
        <v>118061</v>
      </c>
      <c r="F2" s="32">
        <f t="shared" ref="F2:F14" si="1">(E2/K2)*100</f>
        <v>91.38131211492616</v>
      </c>
      <c r="G2" s="31">
        <f>SUM(G3+G13+G21+G26+G33+G39+G44)</f>
        <v>5778</v>
      </c>
      <c r="H2" s="31">
        <f>SUM(H3+H13+H21+H26+H33+H39+H44)</f>
        <v>5357</v>
      </c>
      <c r="I2" s="31">
        <f>SUM(I3+I13+I21+I26+I33+I39+I44)</f>
        <v>11135</v>
      </c>
      <c r="J2" s="32">
        <f>(I2/K2)*100</f>
        <v>8.6186878850738413</v>
      </c>
      <c r="K2" s="48">
        <f>SUM(K3+K13+K21+K26+K33+K39+K44)</f>
        <v>129196</v>
      </c>
    </row>
    <row r="3" spans="1:12" x14ac:dyDescent="0.25">
      <c r="A3" s="5" t="s">
        <v>42</v>
      </c>
      <c r="B3" s="6" t="s">
        <v>53</v>
      </c>
      <c r="C3" s="7">
        <f t="shared" ref="C3:D3" si="2">SUM(C4:C12)</f>
        <v>18658</v>
      </c>
      <c r="D3" s="7">
        <f t="shared" si="2"/>
        <v>17981</v>
      </c>
      <c r="E3" s="7">
        <f>SUM(E4:E12)</f>
        <v>36639</v>
      </c>
      <c r="F3" s="30">
        <f t="shared" si="1"/>
        <v>92.030041193609975</v>
      </c>
      <c r="G3" s="29">
        <f>SUM(G4:G12)</f>
        <v>1655</v>
      </c>
      <c r="H3" s="29">
        <f>SUM(H4:H12)</f>
        <v>1518</v>
      </c>
      <c r="I3" s="29">
        <f>SUM(I4:I12)</f>
        <v>3173</v>
      </c>
      <c r="J3" s="30">
        <f>(I3/K3)*100</f>
        <v>7.9699588063900331</v>
      </c>
      <c r="K3" s="49">
        <f>SUM(K4:K12)</f>
        <v>39812</v>
      </c>
    </row>
    <row r="4" spans="1:12" ht="12.75" customHeight="1" x14ac:dyDescent="0.25">
      <c r="A4" s="8" t="s">
        <v>43</v>
      </c>
      <c r="B4" s="9" t="s">
        <v>0</v>
      </c>
      <c r="C4" s="10">
        <v>1788</v>
      </c>
      <c r="D4" s="10">
        <v>1687</v>
      </c>
      <c r="E4" s="19">
        <f>SUM(C4:D4)</f>
        <v>3475</v>
      </c>
      <c r="F4" s="24">
        <f t="shared" si="1"/>
        <v>95.730027548209364</v>
      </c>
      <c r="G4" s="23">
        <v>83</v>
      </c>
      <c r="H4" s="47">
        <v>72</v>
      </c>
      <c r="I4" s="47">
        <f>SUM(G4+H4)</f>
        <v>155</v>
      </c>
      <c r="J4" s="24">
        <f>(I4/K4)*100</f>
        <v>4.2699724517906334</v>
      </c>
      <c r="K4" s="50">
        <f>SUM(E4+I4)</f>
        <v>3630</v>
      </c>
      <c r="L4" s="46"/>
    </row>
    <row r="5" spans="1:12" ht="15.75" customHeight="1" x14ac:dyDescent="0.25">
      <c r="A5" s="8" t="s">
        <v>44</v>
      </c>
      <c r="B5" s="9" t="s">
        <v>1</v>
      </c>
      <c r="C5" s="10">
        <v>2414</v>
      </c>
      <c r="D5" s="10">
        <v>2296</v>
      </c>
      <c r="E5" s="19">
        <f t="shared" ref="E5:E12" si="3">SUM(C5:D5)</f>
        <v>4710</v>
      </c>
      <c r="F5" s="24">
        <f t="shared" si="1"/>
        <v>86.549062844542448</v>
      </c>
      <c r="G5" s="23">
        <v>375</v>
      </c>
      <c r="H5" s="47">
        <v>357</v>
      </c>
      <c r="I5" s="47">
        <f t="shared" ref="I5:I11" si="4">SUM(G5+H5)</f>
        <v>732</v>
      </c>
      <c r="J5" s="24">
        <f t="shared" ref="J5:J12" si="5">(I5/K5)*100</f>
        <v>13.450937155457551</v>
      </c>
      <c r="K5" s="50">
        <f t="shared" ref="K5:K12" si="6">SUM(E5+I5)</f>
        <v>5442</v>
      </c>
      <c r="L5" s="46"/>
    </row>
    <row r="6" spans="1:12" x14ac:dyDescent="0.25">
      <c r="A6" s="8" t="s">
        <v>45</v>
      </c>
      <c r="B6" s="9" t="s">
        <v>2</v>
      </c>
      <c r="C6" s="10">
        <v>3684</v>
      </c>
      <c r="D6" s="10">
        <v>3572</v>
      </c>
      <c r="E6" s="19">
        <f t="shared" si="3"/>
        <v>7256</v>
      </c>
      <c r="F6" s="24">
        <f t="shared" si="1"/>
        <v>92.692897291773122</v>
      </c>
      <c r="G6" s="23">
        <v>296</v>
      </c>
      <c r="H6" s="47">
        <v>276</v>
      </c>
      <c r="I6" s="47">
        <f t="shared" si="4"/>
        <v>572</v>
      </c>
      <c r="J6" s="24">
        <f t="shared" si="5"/>
        <v>7.3071027082268776</v>
      </c>
      <c r="K6" s="50">
        <f t="shared" si="6"/>
        <v>7828</v>
      </c>
      <c r="L6" s="46"/>
    </row>
    <row r="7" spans="1:12" x14ac:dyDescent="0.25">
      <c r="A7" s="8" t="s">
        <v>46</v>
      </c>
      <c r="B7" s="9" t="s">
        <v>3</v>
      </c>
      <c r="C7" s="10">
        <v>1424</v>
      </c>
      <c r="D7" s="10">
        <v>1271</v>
      </c>
      <c r="E7" s="19">
        <f t="shared" si="3"/>
        <v>2695</v>
      </c>
      <c r="F7" s="24">
        <f t="shared" si="1"/>
        <v>97.187161918499825</v>
      </c>
      <c r="G7" s="23">
        <v>40</v>
      </c>
      <c r="H7" s="47">
        <v>38</v>
      </c>
      <c r="I7" s="47">
        <f t="shared" si="4"/>
        <v>78</v>
      </c>
      <c r="J7" s="24">
        <f t="shared" si="5"/>
        <v>2.8128380815001806</v>
      </c>
      <c r="K7" s="50">
        <f t="shared" si="6"/>
        <v>2773</v>
      </c>
    </row>
    <row r="8" spans="1:12" x14ac:dyDescent="0.25">
      <c r="A8" s="8" t="s">
        <v>47</v>
      </c>
      <c r="B8" s="9" t="s">
        <v>4</v>
      </c>
      <c r="C8" s="10">
        <v>2476</v>
      </c>
      <c r="D8" s="10">
        <v>2397</v>
      </c>
      <c r="E8" s="19">
        <f t="shared" si="3"/>
        <v>4873</v>
      </c>
      <c r="F8" s="24">
        <f t="shared" si="1"/>
        <v>95.194373901152574</v>
      </c>
      <c r="G8" s="23">
        <v>134</v>
      </c>
      <c r="H8" s="47">
        <v>112</v>
      </c>
      <c r="I8" s="47">
        <f t="shared" si="4"/>
        <v>246</v>
      </c>
      <c r="J8" s="24">
        <f t="shared" si="5"/>
        <v>4.8056260988474309</v>
      </c>
      <c r="K8" s="50">
        <f t="shared" si="6"/>
        <v>5119</v>
      </c>
    </row>
    <row r="9" spans="1:12" x14ac:dyDescent="0.25">
      <c r="A9" s="8" t="s">
        <v>48</v>
      </c>
      <c r="B9" s="9" t="s">
        <v>5</v>
      </c>
      <c r="C9" s="10">
        <v>4315</v>
      </c>
      <c r="D9" s="10">
        <v>4238</v>
      </c>
      <c r="E9" s="19">
        <f t="shared" si="3"/>
        <v>8553</v>
      </c>
      <c r="F9" s="24">
        <f t="shared" si="1"/>
        <v>90.326328017742114</v>
      </c>
      <c r="G9" s="23">
        <v>490</v>
      </c>
      <c r="H9" s="47">
        <v>426</v>
      </c>
      <c r="I9" s="47">
        <f t="shared" si="4"/>
        <v>916</v>
      </c>
      <c r="J9" s="24">
        <f t="shared" si="5"/>
        <v>9.6736719822578952</v>
      </c>
      <c r="K9" s="50">
        <f t="shared" si="6"/>
        <v>9469</v>
      </c>
    </row>
    <row r="10" spans="1:12" x14ac:dyDescent="0.25">
      <c r="A10" s="8" t="s">
        <v>49</v>
      </c>
      <c r="B10" s="9" t="s">
        <v>6</v>
      </c>
      <c r="C10" s="10">
        <v>376</v>
      </c>
      <c r="D10" s="10">
        <v>373</v>
      </c>
      <c r="E10" s="19">
        <f t="shared" si="3"/>
        <v>749</v>
      </c>
      <c r="F10" s="24">
        <f t="shared" si="1"/>
        <v>88.744075829383888</v>
      </c>
      <c r="G10" s="23">
        <v>53</v>
      </c>
      <c r="H10" s="47">
        <v>42</v>
      </c>
      <c r="I10" s="47">
        <f t="shared" si="4"/>
        <v>95</v>
      </c>
      <c r="J10" s="24">
        <f t="shared" si="5"/>
        <v>11.255924170616113</v>
      </c>
      <c r="K10" s="50">
        <f t="shared" si="6"/>
        <v>844</v>
      </c>
    </row>
    <row r="11" spans="1:12" x14ac:dyDescent="0.25">
      <c r="A11" s="8" t="s">
        <v>50</v>
      </c>
      <c r="B11" s="9" t="s">
        <v>7</v>
      </c>
      <c r="C11" s="10">
        <v>1374</v>
      </c>
      <c r="D11" s="10">
        <v>1386</v>
      </c>
      <c r="E11" s="19">
        <f t="shared" si="3"/>
        <v>2760</v>
      </c>
      <c r="F11" s="24">
        <f t="shared" si="1"/>
        <v>88.688946015424165</v>
      </c>
      <c r="G11" s="23">
        <v>168</v>
      </c>
      <c r="H11" s="47">
        <v>184</v>
      </c>
      <c r="I11" s="47">
        <f t="shared" si="4"/>
        <v>352</v>
      </c>
      <c r="J11" s="24">
        <f t="shared" si="5"/>
        <v>11.311053984575835</v>
      </c>
      <c r="K11" s="50">
        <f t="shared" si="6"/>
        <v>3112</v>
      </c>
    </row>
    <row r="12" spans="1:12" x14ac:dyDescent="0.25">
      <c r="A12" s="8" t="s">
        <v>51</v>
      </c>
      <c r="B12" s="9" t="s">
        <v>8</v>
      </c>
      <c r="C12" s="10">
        <v>807</v>
      </c>
      <c r="D12" s="10">
        <v>761</v>
      </c>
      <c r="E12" s="19">
        <f t="shared" si="3"/>
        <v>1568</v>
      </c>
      <c r="F12" s="24">
        <f t="shared" si="1"/>
        <v>98.307210031347964</v>
      </c>
      <c r="G12" s="23">
        <v>16</v>
      </c>
      <c r="H12" s="47">
        <v>11</v>
      </c>
      <c r="I12" s="47">
        <f>SUM(G12+H12)</f>
        <v>27</v>
      </c>
      <c r="J12" s="24">
        <f t="shared" si="5"/>
        <v>1.6927899686520376</v>
      </c>
      <c r="K12" s="50">
        <f t="shared" si="6"/>
        <v>1595</v>
      </c>
    </row>
    <row r="13" spans="1:12" x14ac:dyDescent="0.25">
      <c r="A13" s="5" t="s">
        <v>54</v>
      </c>
      <c r="B13" s="6" t="s">
        <v>9</v>
      </c>
      <c r="C13" s="7">
        <f t="shared" ref="C13:E13" si="7">SUM(C14:C20)</f>
        <v>13695</v>
      </c>
      <c r="D13" s="7">
        <f t="shared" si="7"/>
        <v>12872</v>
      </c>
      <c r="E13" s="7">
        <f t="shared" si="7"/>
        <v>26567</v>
      </c>
      <c r="F13" s="30">
        <f t="shared" si="1"/>
        <v>89.393990376526801</v>
      </c>
      <c r="G13" s="29">
        <f>SUM(G14:G20)</f>
        <v>1679</v>
      </c>
      <c r="H13" s="29">
        <f>SUM(H14:H20)</f>
        <v>1473</v>
      </c>
      <c r="I13" s="29">
        <f>SUM(G13:H13)</f>
        <v>3152</v>
      </c>
      <c r="J13" s="30">
        <f>(I13/K13)*100</f>
        <v>10.606009623473199</v>
      </c>
      <c r="K13" s="52">
        <f>SUM(K14:K20)</f>
        <v>29719</v>
      </c>
    </row>
    <row r="14" spans="1:12" x14ac:dyDescent="0.25">
      <c r="A14" s="8" t="s">
        <v>55</v>
      </c>
      <c r="B14" s="9" t="s">
        <v>9</v>
      </c>
      <c r="C14" s="10">
        <v>2839</v>
      </c>
      <c r="D14" s="10">
        <v>2719</v>
      </c>
      <c r="E14" s="19">
        <f t="shared" ref="E14:E20" si="8">SUM(C14:D14)</f>
        <v>5558</v>
      </c>
      <c r="F14" s="24">
        <f t="shared" si="1"/>
        <v>90.6392694063927</v>
      </c>
      <c r="G14" s="23">
        <v>301</v>
      </c>
      <c r="H14" s="23">
        <v>273</v>
      </c>
      <c r="I14" s="23">
        <f>SUM(G14:H14)</f>
        <v>574</v>
      </c>
      <c r="J14" s="24">
        <f>(I14/K14)*100</f>
        <v>9.3607305936073057</v>
      </c>
      <c r="K14" s="51">
        <f>SUM(E14+I14)</f>
        <v>6132</v>
      </c>
    </row>
    <row r="15" spans="1:12" x14ac:dyDescent="0.25">
      <c r="A15" s="8" t="s">
        <v>56</v>
      </c>
      <c r="B15" s="9" t="s">
        <v>10</v>
      </c>
      <c r="C15" s="10">
        <v>3179</v>
      </c>
      <c r="D15" s="10">
        <v>2963</v>
      </c>
      <c r="E15" s="19">
        <f t="shared" si="8"/>
        <v>6142</v>
      </c>
      <c r="F15" s="24">
        <f t="shared" ref="F15:F20" si="9">(E15/K15)*100</f>
        <v>91.589621234715182</v>
      </c>
      <c r="G15" s="23">
        <v>300</v>
      </c>
      <c r="H15" s="23">
        <v>264</v>
      </c>
      <c r="I15" s="23">
        <f t="shared" ref="I15:I20" si="10">SUM(G15:H15)</f>
        <v>564</v>
      </c>
      <c r="J15" s="24">
        <f t="shared" ref="J15:J20" si="11">(I15/K15)*100</f>
        <v>8.4103787652848183</v>
      </c>
      <c r="K15" s="51">
        <f t="shared" ref="K15:K20" si="12">SUM(E15+I15)</f>
        <v>6706</v>
      </c>
    </row>
    <row r="16" spans="1:12" x14ac:dyDescent="0.25">
      <c r="A16" s="8" t="s">
        <v>57</v>
      </c>
      <c r="B16" s="9" t="s">
        <v>11</v>
      </c>
      <c r="C16" s="10">
        <v>870</v>
      </c>
      <c r="D16" s="10">
        <v>787</v>
      </c>
      <c r="E16" s="19">
        <f t="shared" si="8"/>
        <v>1657</v>
      </c>
      <c r="F16" s="24">
        <f t="shared" si="9"/>
        <v>96.169471851421946</v>
      </c>
      <c r="G16" s="23">
        <v>39</v>
      </c>
      <c r="H16" s="23">
        <v>27</v>
      </c>
      <c r="I16" s="23">
        <f t="shared" si="10"/>
        <v>66</v>
      </c>
      <c r="J16" s="24">
        <f t="shared" si="11"/>
        <v>3.8305281485780616</v>
      </c>
      <c r="K16" s="51">
        <f t="shared" si="12"/>
        <v>1723</v>
      </c>
    </row>
    <row r="17" spans="1:11" x14ac:dyDescent="0.25">
      <c r="A17" s="8" t="s">
        <v>58</v>
      </c>
      <c r="B17" s="9" t="s">
        <v>12</v>
      </c>
      <c r="C17" s="10">
        <v>1593</v>
      </c>
      <c r="D17" s="10">
        <v>1551</v>
      </c>
      <c r="E17" s="19">
        <f t="shared" si="8"/>
        <v>3144</v>
      </c>
      <c r="F17" s="24">
        <f t="shared" si="9"/>
        <v>85.203252032520325</v>
      </c>
      <c r="G17" s="23">
        <v>296</v>
      </c>
      <c r="H17" s="23">
        <v>250</v>
      </c>
      <c r="I17" s="23">
        <f t="shared" si="10"/>
        <v>546</v>
      </c>
      <c r="J17" s="24">
        <f t="shared" si="11"/>
        <v>14.796747967479677</v>
      </c>
      <c r="K17" s="51">
        <f t="shared" si="12"/>
        <v>3690</v>
      </c>
    </row>
    <row r="18" spans="1:11" x14ac:dyDescent="0.25">
      <c r="A18" s="8" t="s">
        <v>59</v>
      </c>
      <c r="B18" s="9" t="s">
        <v>13</v>
      </c>
      <c r="C18" s="10">
        <v>1873</v>
      </c>
      <c r="D18" s="10">
        <v>1820</v>
      </c>
      <c r="E18" s="19">
        <f t="shared" si="8"/>
        <v>3693</v>
      </c>
      <c r="F18" s="24">
        <f t="shared" si="9"/>
        <v>78.474288142796439</v>
      </c>
      <c r="G18" s="23">
        <v>531</v>
      </c>
      <c r="H18" s="23">
        <v>482</v>
      </c>
      <c r="I18" s="23">
        <f t="shared" si="10"/>
        <v>1013</v>
      </c>
      <c r="J18" s="24">
        <f t="shared" si="11"/>
        <v>21.525711857203568</v>
      </c>
      <c r="K18" s="51">
        <f t="shared" si="12"/>
        <v>4706</v>
      </c>
    </row>
    <row r="19" spans="1:11" x14ac:dyDescent="0.25">
      <c r="A19" s="8" t="s">
        <v>60</v>
      </c>
      <c r="B19" s="9" t="s">
        <v>14</v>
      </c>
      <c r="C19" s="10">
        <v>2526</v>
      </c>
      <c r="D19" s="10">
        <v>2309</v>
      </c>
      <c r="E19" s="19">
        <f t="shared" si="8"/>
        <v>4835</v>
      </c>
      <c r="F19" s="24">
        <f t="shared" si="9"/>
        <v>93.6108422071636</v>
      </c>
      <c r="G19" s="23">
        <v>183</v>
      </c>
      <c r="H19" s="23">
        <v>147</v>
      </c>
      <c r="I19" s="23">
        <f t="shared" si="10"/>
        <v>330</v>
      </c>
      <c r="J19" s="24">
        <f t="shared" si="11"/>
        <v>6.3891577928363992</v>
      </c>
      <c r="K19" s="51">
        <f t="shared" si="12"/>
        <v>5165</v>
      </c>
    </row>
    <row r="20" spans="1:11" x14ac:dyDescent="0.25">
      <c r="A20" s="8" t="s">
        <v>61</v>
      </c>
      <c r="B20" s="9" t="s">
        <v>15</v>
      </c>
      <c r="C20" s="10">
        <v>815</v>
      </c>
      <c r="D20" s="10">
        <v>723</v>
      </c>
      <c r="E20" s="19">
        <f t="shared" si="8"/>
        <v>1538</v>
      </c>
      <c r="F20" s="24">
        <f t="shared" si="9"/>
        <v>96.305572949279906</v>
      </c>
      <c r="G20" s="23">
        <v>29</v>
      </c>
      <c r="H20" s="23">
        <v>30</v>
      </c>
      <c r="I20" s="23">
        <f t="shared" si="10"/>
        <v>59</v>
      </c>
      <c r="J20" s="24">
        <f t="shared" si="11"/>
        <v>3.6944270507201002</v>
      </c>
      <c r="K20" s="51">
        <f t="shared" si="12"/>
        <v>1597</v>
      </c>
    </row>
    <row r="21" spans="1:11" x14ac:dyDescent="0.25">
      <c r="A21" s="5" t="s">
        <v>62</v>
      </c>
      <c r="B21" s="6" t="s">
        <v>16</v>
      </c>
      <c r="C21" s="7">
        <f t="shared" ref="C21:E21" si="13">SUM(C22:C25)</f>
        <v>5068</v>
      </c>
      <c r="D21" s="7">
        <f t="shared" si="13"/>
        <v>4690</v>
      </c>
      <c r="E21" s="7">
        <f t="shared" si="13"/>
        <v>9758</v>
      </c>
      <c r="F21" s="30">
        <f>(E21/K21)*100</f>
        <v>90.368586775328765</v>
      </c>
      <c r="G21" s="29">
        <f>SUM(G22:G25)</f>
        <v>519</v>
      </c>
      <c r="H21" s="29">
        <f>SUM(H22:H25)</f>
        <v>521</v>
      </c>
      <c r="I21" s="29">
        <f>SUM(G21:H21)</f>
        <v>1040</v>
      </c>
      <c r="J21" s="30">
        <f>(I21/K21)*100</f>
        <v>9.6314132246712347</v>
      </c>
      <c r="K21" s="52">
        <f>SUM(K22:K25)</f>
        <v>10798</v>
      </c>
    </row>
    <row r="22" spans="1:11" x14ac:dyDescent="0.25">
      <c r="A22" s="8" t="s">
        <v>63</v>
      </c>
      <c r="B22" s="9" t="s">
        <v>16</v>
      </c>
      <c r="C22" s="10">
        <v>924</v>
      </c>
      <c r="D22" s="10">
        <v>848</v>
      </c>
      <c r="E22" s="19">
        <f t="shared" ref="E22:E48" si="14">SUM(C22:D22)</f>
        <v>1772</v>
      </c>
      <c r="F22" s="24">
        <f>(E22/K22)*100</f>
        <v>87.984111221449851</v>
      </c>
      <c r="G22" s="23">
        <v>120</v>
      </c>
      <c r="H22" s="23">
        <v>122</v>
      </c>
      <c r="I22" s="23">
        <f>SUM(G22:H22)</f>
        <v>242</v>
      </c>
      <c r="J22" s="24">
        <f>(I22/K22)*100</f>
        <v>12.015888778550149</v>
      </c>
      <c r="K22" s="51">
        <f>SUM(E22+I22)</f>
        <v>2014</v>
      </c>
    </row>
    <row r="23" spans="1:11" x14ac:dyDescent="0.25">
      <c r="A23" s="8" t="s">
        <v>64</v>
      </c>
      <c r="B23" s="9" t="s">
        <v>17</v>
      </c>
      <c r="C23" s="10">
        <v>1596</v>
      </c>
      <c r="D23" s="10">
        <v>1481</v>
      </c>
      <c r="E23" s="19">
        <f t="shared" si="14"/>
        <v>3077</v>
      </c>
      <c r="F23" s="24">
        <f t="shared" ref="F23:F25" si="15">(E23/K23)*100</f>
        <v>91.795942720763719</v>
      </c>
      <c r="G23" s="23">
        <v>139</v>
      </c>
      <c r="H23" s="23">
        <v>136</v>
      </c>
      <c r="I23" s="23">
        <f t="shared" ref="I23:I25" si="16">SUM(G23:H23)</f>
        <v>275</v>
      </c>
      <c r="J23" s="24">
        <f t="shared" ref="J23:J25" si="17">(I23/K23)*100</f>
        <v>8.2040572792362774</v>
      </c>
      <c r="K23" s="51">
        <f t="shared" ref="K23:K25" si="18">SUM(E23+I23)</f>
        <v>3352</v>
      </c>
    </row>
    <row r="24" spans="1:11" x14ac:dyDescent="0.25">
      <c r="A24" s="8" t="s">
        <v>65</v>
      </c>
      <c r="B24" s="9" t="s">
        <v>18</v>
      </c>
      <c r="C24" s="10">
        <v>1457</v>
      </c>
      <c r="D24" s="10">
        <v>1309</v>
      </c>
      <c r="E24" s="19">
        <f t="shared" si="14"/>
        <v>2766</v>
      </c>
      <c r="F24" s="24">
        <f t="shared" si="15"/>
        <v>86.871859296482413</v>
      </c>
      <c r="G24" s="23">
        <v>204</v>
      </c>
      <c r="H24" s="23">
        <v>214</v>
      </c>
      <c r="I24" s="23">
        <f t="shared" si="16"/>
        <v>418</v>
      </c>
      <c r="J24" s="24">
        <f t="shared" si="17"/>
        <v>13.128140703517587</v>
      </c>
      <c r="K24" s="51">
        <f t="shared" si="18"/>
        <v>3184</v>
      </c>
    </row>
    <row r="25" spans="1:11" x14ac:dyDescent="0.25">
      <c r="A25" s="8" t="s">
        <v>66</v>
      </c>
      <c r="B25" s="9" t="s">
        <v>19</v>
      </c>
      <c r="C25" s="10">
        <v>1091</v>
      </c>
      <c r="D25" s="10">
        <v>1052</v>
      </c>
      <c r="E25" s="19">
        <f t="shared" si="14"/>
        <v>2143</v>
      </c>
      <c r="F25" s="24">
        <f t="shared" si="15"/>
        <v>95.329181494661924</v>
      </c>
      <c r="G25" s="23">
        <v>56</v>
      </c>
      <c r="H25" s="23">
        <v>49</v>
      </c>
      <c r="I25" s="23">
        <f t="shared" si="16"/>
        <v>105</v>
      </c>
      <c r="J25" s="24">
        <f t="shared" si="17"/>
        <v>4.6708185053380786</v>
      </c>
      <c r="K25" s="51">
        <f t="shared" si="18"/>
        <v>2248</v>
      </c>
    </row>
    <row r="26" spans="1:11" x14ac:dyDescent="0.25">
      <c r="A26" s="5" t="s">
        <v>67</v>
      </c>
      <c r="B26" s="6" t="s">
        <v>74</v>
      </c>
      <c r="C26" s="7">
        <f t="shared" ref="C26:D26" si="19">SUM(C27:C32)</f>
        <v>9080</v>
      </c>
      <c r="D26" s="7">
        <f t="shared" si="19"/>
        <v>8663</v>
      </c>
      <c r="E26" s="7">
        <f t="shared" si="14"/>
        <v>17743</v>
      </c>
      <c r="F26" s="30">
        <f>(E26/K26)*100</f>
        <v>92.392209956259109</v>
      </c>
      <c r="G26" s="29">
        <f>SUM(G27:G32)</f>
        <v>770</v>
      </c>
      <c r="H26" s="29">
        <f>SUM(H27:H32)</f>
        <v>691</v>
      </c>
      <c r="I26" s="29">
        <f>SUM(G26:H26)</f>
        <v>1461</v>
      </c>
      <c r="J26" s="30">
        <f>(I26/K26)*100</f>
        <v>7.6077900437408879</v>
      </c>
      <c r="K26" s="52">
        <f>SUM(K27:K32)</f>
        <v>19204</v>
      </c>
    </row>
    <row r="27" spans="1:11" x14ac:dyDescent="0.25">
      <c r="A27" s="8" t="s">
        <v>68</v>
      </c>
      <c r="B27" s="9" t="s">
        <v>20</v>
      </c>
      <c r="C27" s="10">
        <v>1973</v>
      </c>
      <c r="D27" s="10">
        <v>1884</v>
      </c>
      <c r="E27" s="19">
        <f t="shared" si="14"/>
        <v>3857</v>
      </c>
      <c r="F27" s="24">
        <f>(E27/K27)*100</f>
        <v>95.117139334155368</v>
      </c>
      <c r="G27" s="23">
        <v>102</v>
      </c>
      <c r="H27" s="23">
        <v>96</v>
      </c>
      <c r="I27" s="23">
        <f>SUM(G27:H27)</f>
        <v>198</v>
      </c>
      <c r="J27" s="24">
        <f>(I27/K27)*100</f>
        <v>4.8828606658446363</v>
      </c>
      <c r="K27" s="51">
        <f>SUM(E27+I27)</f>
        <v>4055</v>
      </c>
    </row>
    <row r="28" spans="1:11" x14ac:dyDescent="0.25">
      <c r="A28" s="8" t="s">
        <v>69</v>
      </c>
      <c r="B28" s="9" t="s">
        <v>21</v>
      </c>
      <c r="C28" s="10">
        <v>1931</v>
      </c>
      <c r="D28" s="10">
        <v>1907</v>
      </c>
      <c r="E28" s="19">
        <f t="shared" si="14"/>
        <v>3838</v>
      </c>
      <c r="F28" s="24">
        <f t="shared" ref="F28:F32" si="20">(E28/K28)*100</f>
        <v>90.433553251649386</v>
      </c>
      <c r="G28" s="23">
        <v>211</v>
      </c>
      <c r="H28" s="23">
        <v>195</v>
      </c>
      <c r="I28" s="23">
        <f t="shared" ref="I28:I32" si="21">SUM(G28:H28)</f>
        <v>406</v>
      </c>
      <c r="J28" s="24">
        <f t="shared" ref="J28:J32" si="22">(I28/K28)*100</f>
        <v>9.5664467483506126</v>
      </c>
      <c r="K28" s="51">
        <f t="shared" ref="K28:K32" si="23">SUM(E28+I28)</f>
        <v>4244</v>
      </c>
    </row>
    <row r="29" spans="1:11" x14ac:dyDescent="0.25">
      <c r="A29" s="8" t="s">
        <v>70</v>
      </c>
      <c r="B29" s="9" t="s">
        <v>22</v>
      </c>
      <c r="C29" s="10">
        <v>827</v>
      </c>
      <c r="D29" s="10">
        <v>793</v>
      </c>
      <c r="E29" s="19">
        <f t="shared" si="14"/>
        <v>1620</v>
      </c>
      <c r="F29" s="24">
        <f t="shared" si="20"/>
        <v>97.414311485267589</v>
      </c>
      <c r="G29" s="23">
        <v>24</v>
      </c>
      <c r="H29" s="23">
        <v>19</v>
      </c>
      <c r="I29" s="23">
        <f t="shared" si="21"/>
        <v>43</v>
      </c>
      <c r="J29" s="24">
        <f t="shared" si="22"/>
        <v>2.5856885147324116</v>
      </c>
      <c r="K29" s="51">
        <f t="shared" si="23"/>
        <v>1663</v>
      </c>
    </row>
    <row r="30" spans="1:11" x14ac:dyDescent="0.25">
      <c r="A30" s="8" t="s">
        <v>71</v>
      </c>
      <c r="B30" s="9" t="s">
        <v>23</v>
      </c>
      <c r="C30" s="10">
        <v>1406</v>
      </c>
      <c r="D30" s="10">
        <v>1297</v>
      </c>
      <c r="E30" s="19">
        <f t="shared" si="14"/>
        <v>2703</v>
      </c>
      <c r="F30" s="24">
        <f t="shared" si="20"/>
        <v>93.014452856159664</v>
      </c>
      <c r="G30" s="23">
        <v>112</v>
      </c>
      <c r="H30" s="23">
        <v>91</v>
      </c>
      <c r="I30" s="23">
        <f t="shared" si="21"/>
        <v>203</v>
      </c>
      <c r="J30" s="24">
        <f t="shared" si="22"/>
        <v>6.9855471438403303</v>
      </c>
      <c r="K30" s="51">
        <f t="shared" si="23"/>
        <v>2906</v>
      </c>
    </row>
    <row r="31" spans="1:11" x14ac:dyDescent="0.25">
      <c r="A31" s="8" t="s">
        <v>72</v>
      </c>
      <c r="B31" s="9" t="s">
        <v>24</v>
      </c>
      <c r="C31" s="10">
        <v>1543</v>
      </c>
      <c r="D31" s="10">
        <v>1414</v>
      </c>
      <c r="E31" s="19">
        <f t="shared" si="14"/>
        <v>2957</v>
      </c>
      <c r="F31" s="24">
        <f t="shared" si="20"/>
        <v>90.37286063569681</v>
      </c>
      <c r="G31" s="23">
        <v>163</v>
      </c>
      <c r="H31" s="23">
        <v>152</v>
      </c>
      <c r="I31" s="23">
        <f t="shared" si="21"/>
        <v>315</v>
      </c>
      <c r="J31" s="24">
        <f t="shared" si="22"/>
        <v>9.6271393643031793</v>
      </c>
      <c r="K31" s="51">
        <f t="shared" si="23"/>
        <v>3272</v>
      </c>
    </row>
    <row r="32" spans="1:11" x14ac:dyDescent="0.25">
      <c r="A32" s="8" t="s">
        <v>73</v>
      </c>
      <c r="B32" s="9" t="s">
        <v>25</v>
      </c>
      <c r="C32" s="10">
        <v>1400</v>
      </c>
      <c r="D32" s="10">
        <v>1368</v>
      </c>
      <c r="E32" s="19">
        <f t="shared" si="14"/>
        <v>2768</v>
      </c>
      <c r="F32" s="24">
        <f t="shared" si="20"/>
        <v>90.33942558746736</v>
      </c>
      <c r="G32" s="23">
        <v>158</v>
      </c>
      <c r="H32" s="23">
        <v>138</v>
      </c>
      <c r="I32" s="23">
        <f t="shared" si="21"/>
        <v>296</v>
      </c>
      <c r="J32" s="24">
        <f t="shared" si="22"/>
        <v>9.660574412532636</v>
      </c>
      <c r="K32" s="51">
        <f t="shared" si="23"/>
        <v>3064</v>
      </c>
    </row>
    <row r="33" spans="1:11" x14ac:dyDescent="0.25">
      <c r="A33" s="5" t="s">
        <v>75</v>
      </c>
      <c r="B33" s="6" t="s">
        <v>81</v>
      </c>
      <c r="C33" s="7">
        <f t="shared" ref="C33:D33" si="24">SUM(C34:C38)</f>
        <v>6322</v>
      </c>
      <c r="D33" s="7">
        <f t="shared" si="24"/>
        <v>6072</v>
      </c>
      <c r="E33" s="7">
        <f t="shared" si="14"/>
        <v>12394</v>
      </c>
      <c r="F33" s="30">
        <f>(E33/K33)*100</f>
        <v>92.258448712222716</v>
      </c>
      <c r="G33" s="29">
        <f>SUM(G34:G38)</f>
        <v>510</v>
      </c>
      <c r="H33" s="29">
        <f>SUM(H34:H38)</f>
        <v>530</v>
      </c>
      <c r="I33" s="29">
        <f>SUM(G33:H33)</f>
        <v>1040</v>
      </c>
      <c r="J33" s="30">
        <f>(I33/K33)*100</f>
        <v>7.7415512877772823</v>
      </c>
      <c r="K33" s="52">
        <f>SUM(K34:K38)</f>
        <v>13434</v>
      </c>
    </row>
    <row r="34" spans="1:11" x14ac:dyDescent="0.25">
      <c r="A34" s="8" t="s">
        <v>76</v>
      </c>
      <c r="B34" s="9" t="s">
        <v>26</v>
      </c>
      <c r="C34" s="10">
        <v>938</v>
      </c>
      <c r="D34" s="10">
        <v>931</v>
      </c>
      <c r="E34" s="19">
        <f t="shared" si="14"/>
        <v>1869</v>
      </c>
      <c r="F34" s="24">
        <f>(E34/K34)*100</f>
        <v>88.368794326241144</v>
      </c>
      <c r="G34" s="23">
        <v>126</v>
      </c>
      <c r="H34" s="23">
        <v>120</v>
      </c>
      <c r="I34" s="23">
        <f>SUM(G34:H34)</f>
        <v>246</v>
      </c>
      <c r="J34" s="24">
        <f>(I34/K34)*100</f>
        <v>11.631205673758865</v>
      </c>
      <c r="K34" s="51">
        <f>SUM(E34+I34)</f>
        <v>2115</v>
      </c>
    </row>
    <row r="35" spans="1:11" x14ac:dyDescent="0.25">
      <c r="A35" s="8" t="s">
        <v>77</v>
      </c>
      <c r="B35" s="9" t="s">
        <v>27</v>
      </c>
      <c r="C35" s="10">
        <v>1028</v>
      </c>
      <c r="D35" s="10">
        <v>996</v>
      </c>
      <c r="E35" s="19">
        <f t="shared" si="14"/>
        <v>2024</v>
      </c>
      <c r="F35" s="24">
        <f t="shared" ref="F35:F38" si="25">(E35/K35)*100</f>
        <v>89.359823399558508</v>
      </c>
      <c r="G35" s="23">
        <v>106</v>
      </c>
      <c r="H35" s="23">
        <v>135</v>
      </c>
      <c r="I35" s="23">
        <f t="shared" ref="I35:I38" si="26">SUM(G35:H35)</f>
        <v>241</v>
      </c>
      <c r="J35" s="24">
        <f t="shared" ref="J35:J38" si="27">(I35/K35)*100</f>
        <v>10.640176600441501</v>
      </c>
      <c r="K35" s="51">
        <f t="shared" ref="K35:K38" si="28">SUM(E35+I35)</f>
        <v>2265</v>
      </c>
    </row>
    <row r="36" spans="1:11" x14ac:dyDescent="0.25">
      <c r="A36" s="8" t="s">
        <v>78</v>
      </c>
      <c r="B36" s="9" t="s">
        <v>28</v>
      </c>
      <c r="C36" s="10">
        <v>749</v>
      </c>
      <c r="D36" s="10">
        <v>694</v>
      </c>
      <c r="E36" s="19">
        <f t="shared" si="14"/>
        <v>1443</v>
      </c>
      <c r="F36" s="24">
        <f t="shared" si="25"/>
        <v>96.328437917222971</v>
      </c>
      <c r="G36" s="23">
        <v>27</v>
      </c>
      <c r="H36" s="23">
        <v>28</v>
      </c>
      <c r="I36" s="23">
        <f t="shared" si="26"/>
        <v>55</v>
      </c>
      <c r="J36" s="24">
        <f t="shared" si="27"/>
        <v>3.6715620827770366</v>
      </c>
      <c r="K36" s="51">
        <f t="shared" si="28"/>
        <v>1498</v>
      </c>
    </row>
    <row r="37" spans="1:11" x14ac:dyDescent="0.25">
      <c r="A37" s="8" t="s">
        <v>79</v>
      </c>
      <c r="B37" s="9" t="s">
        <v>29</v>
      </c>
      <c r="C37" s="10">
        <v>1675</v>
      </c>
      <c r="D37" s="10">
        <v>1612</v>
      </c>
      <c r="E37" s="19">
        <f t="shared" si="14"/>
        <v>3287</v>
      </c>
      <c r="F37" s="24">
        <f t="shared" si="25"/>
        <v>93.195350155939892</v>
      </c>
      <c r="G37" s="23">
        <v>114</v>
      </c>
      <c r="H37" s="23">
        <v>126</v>
      </c>
      <c r="I37" s="23">
        <f t="shared" si="26"/>
        <v>240</v>
      </c>
      <c r="J37" s="24">
        <f t="shared" si="27"/>
        <v>6.8046498440601084</v>
      </c>
      <c r="K37" s="51">
        <f t="shared" si="28"/>
        <v>3527</v>
      </c>
    </row>
    <row r="38" spans="1:11" x14ac:dyDescent="0.25">
      <c r="A38" s="8" t="s">
        <v>80</v>
      </c>
      <c r="B38" s="9" t="s">
        <v>30</v>
      </c>
      <c r="C38" s="10">
        <v>1932</v>
      </c>
      <c r="D38" s="10">
        <v>1839</v>
      </c>
      <c r="E38" s="19">
        <f t="shared" si="14"/>
        <v>3771</v>
      </c>
      <c r="F38" s="24">
        <f t="shared" si="25"/>
        <v>93.596425912137008</v>
      </c>
      <c r="G38" s="23">
        <v>137</v>
      </c>
      <c r="H38" s="23">
        <v>121</v>
      </c>
      <c r="I38" s="23">
        <f t="shared" si="26"/>
        <v>258</v>
      </c>
      <c r="J38" s="24">
        <f t="shared" si="27"/>
        <v>6.4035740878629923</v>
      </c>
      <c r="K38" s="51">
        <f t="shared" si="28"/>
        <v>4029</v>
      </c>
    </row>
    <row r="39" spans="1:11" x14ac:dyDescent="0.25">
      <c r="A39" s="5" t="s">
        <v>82</v>
      </c>
      <c r="B39" s="6" t="s">
        <v>87</v>
      </c>
      <c r="C39" s="7">
        <f t="shared" ref="C39:D39" si="29">SUM(C40:C43)</f>
        <v>3549</v>
      </c>
      <c r="D39" s="7">
        <f t="shared" si="29"/>
        <v>3382</v>
      </c>
      <c r="E39" s="7">
        <f t="shared" si="14"/>
        <v>6931</v>
      </c>
      <c r="F39" s="30">
        <f>(E39/K39)*100</f>
        <v>90.79119727534713</v>
      </c>
      <c r="G39" s="29">
        <f>SUM(G40:G43)</f>
        <v>367</v>
      </c>
      <c r="H39" s="29">
        <f>SUM(H40:H43)</f>
        <v>336</v>
      </c>
      <c r="I39" s="29">
        <f>SUM(G39:H39)</f>
        <v>703</v>
      </c>
      <c r="J39" s="30">
        <f>(I39/K39)*100</f>
        <v>9.2088027246528696</v>
      </c>
      <c r="K39" s="52">
        <f>SUM(K40:K43)</f>
        <v>7634</v>
      </c>
    </row>
    <row r="40" spans="1:11" x14ac:dyDescent="0.25">
      <c r="A40" s="8" t="s">
        <v>83</v>
      </c>
      <c r="B40" s="9" t="s">
        <v>31</v>
      </c>
      <c r="C40" s="10">
        <v>780</v>
      </c>
      <c r="D40" s="10">
        <v>690</v>
      </c>
      <c r="E40" s="19">
        <f t="shared" si="14"/>
        <v>1470</v>
      </c>
      <c r="F40" s="24">
        <f>(E40/K40)*100</f>
        <v>92.394720301697049</v>
      </c>
      <c r="G40" s="23">
        <v>69</v>
      </c>
      <c r="H40" s="23">
        <v>52</v>
      </c>
      <c r="I40" s="23">
        <f>SUM(G40:H40)</f>
        <v>121</v>
      </c>
      <c r="J40" s="24">
        <f>(I40/K40)*100</f>
        <v>7.6052796983029536</v>
      </c>
      <c r="K40" s="51">
        <f>SUM(E40+I40)</f>
        <v>1591</v>
      </c>
    </row>
    <row r="41" spans="1:11" x14ac:dyDescent="0.25">
      <c r="A41" s="8" t="s">
        <v>84</v>
      </c>
      <c r="B41" s="9" t="s">
        <v>32</v>
      </c>
      <c r="C41" s="10">
        <v>870</v>
      </c>
      <c r="D41" s="10">
        <v>796</v>
      </c>
      <c r="E41" s="19">
        <f t="shared" si="14"/>
        <v>1666</v>
      </c>
      <c r="F41" s="24">
        <f t="shared" ref="F41:F43" si="30">(E41/K41)*100</f>
        <v>86.09819121447029</v>
      </c>
      <c r="G41" s="23">
        <v>141</v>
      </c>
      <c r="H41" s="23">
        <v>128</v>
      </c>
      <c r="I41" s="23">
        <f t="shared" ref="I41:I43" si="31">SUM(G41:H41)</f>
        <v>269</v>
      </c>
      <c r="J41" s="24">
        <f t="shared" ref="J41:J43" si="32">(I41/K41)*100</f>
        <v>13.901808785529715</v>
      </c>
      <c r="K41" s="51">
        <f t="shared" ref="K41:K43" si="33">SUM(E41+I41)</f>
        <v>1935</v>
      </c>
    </row>
    <row r="42" spans="1:11" x14ac:dyDescent="0.25">
      <c r="A42" s="8" t="s">
        <v>85</v>
      </c>
      <c r="B42" s="9" t="s">
        <v>33</v>
      </c>
      <c r="C42" s="10">
        <v>523</v>
      </c>
      <c r="D42" s="10">
        <v>520</v>
      </c>
      <c r="E42" s="19">
        <f t="shared" si="14"/>
        <v>1043</v>
      </c>
      <c r="F42" s="24">
        <f t="shared" si="30"/>
        <v>99.428026692087698</v>
      </c>
      <c r="G42" s="23">
        <v>5</v>
      </c>
      <c r="H42" s="23">
        <v>1</v>
      </c>
      <c r="I42" s="23">
        <f t="shared" si="31"/>
        <v>6</v>
      </c>
      <c r="J42" s="24">
        <f t="shared" si="32"/>
        <v>0.57197330791229739</v>
      </c>
      <c r="K42" s="51">
        <f t="shared" si="33"/>
        <v>1049</v>
      </c>
    </row>
    <row r="43" spans="1:11" x14ac:dyDescent="0.25">
      <c r="A43" s="8" t="s">
        <v>86</v>
      </c>
      <c r="B43" s="9" t="s">
        <v>34</v>
      </c>
      <c r="C43" s="10">
        <v>1376</v>
      </c>
      <c r="D43" s="10">
        <v>1376</v>
      </c>
      <c r="E43" s="19">
        <f t="shared" si="14"/>
        <v>2752</v>
      </c>
      <c r="F43" s="24">
        <f t="shared" si="30"/>
        <v>89.964040536122909</v>
      </c>
      <c r="G43" s="23">
        <v>152</v>
      </c>
      <c r="H43" s="23">
        <v>155</v>
      </c>
      <c r="I43" s="23">
        <f t="shared" si="31"/>
        <v>307</v>
      </c>
      <c r="J43" s="24">
        <f t="shared" si="32"/>
        <v>10.035959463877084</v>
      </c>
      <c r="K43" s="51">
        <f t="shared" si="33"/>
        <v>3059</v>
      </c>
    </row>
    <row r="44" spans="1:11" x14ac:dyDescent="0.25">
      <c r="A44" s="5" t="s">
        <v>88</v>
      </c>
      <c r="B44" s="6" t="s">
        <v>35</v>
      </c>
      <c r="C44" s="7">
        <f t="shared" ref="C44:D44" si="34">SUM(C45:C48)</f>
        <v>4112</v>
      </c>
      <c r="D44" s="7">
        <f t="shared" si="34"/>
        <v>3917</v>
      </c>
      <c r="E44" s="7">
        <f t="shared" si="14"/>
        <v>8029</v>
      </c>
      <c r="F44" s="30">
        <f>(E44/K44)*100</f>
        <v>93.41477603257708</v>
      </c>
      <c r="G44" s="29">
        <f>SUM(G45:G48)</f>
        <v>278</v>
      </c>
      <c r="H44" s="29">
        <f>SUM(H45:H48)</f>
        <v>288</v>
      </c>
      <c r="I44" s="29">
        <f>SUM(G44:H44)</f>
        <v>566</v>
      </c>
      <c r="J44" s="30">
        <f>(I44/K44)*100</f>
        <v>6.5852239674229205</v>
      </c>
      <c r="K44" s="52">
        <f>SUM(K45:K48)</f>
        <v>8595</v>
      </c>
    </row>
    <row r="45" spans="1:11" x14ac:dyDescent="0.25">
      <c r="A45" s="8" t="s">
        <v>89</v>
      </c>
      <c r="B45" s="9" t="s">
        <v>36</v>
      </c>
      <c r="C45" s="10">
        <v>1812</v>
      </c>
      <c r="D45" s="10">
        <v>1706</v>
      </c>
      <c r="E45" s="19">
        <f t="shared" si="14"/>
        <v>3518</v>
      </c>
      <c r="F45" s="24">
        <f>(E45/K45)*100</f>
        <v>91.0455486542443</v>
      </c>
      <c r="G45" s="23">
        <v>170</v>
      </c>
      <c r="H45" s="23">
        <v>176</v>
      </c>
      <c r="I45" s="23">
        <f>SUM(G45:H45)</f>
        <v>346</v>
      </c>
      <c r="J45" s="24">
        <f>(I45/K45)*100</f>
        <v>8.9544513457556931</v>
      </c>
      <c r="K45" s="51">
        <f>SUM(E45+I45)</f>
        <v>3864</v>
      </c>
    </row>
    <row r="46" spans="1:11" x14ac:dyDescent="0.25">
      <c r="A46" s="8" t="s">
        <v>90</v>
      </c>
      <c r="B46" s="9" t="s">
        <v>37</v>
      </c>
      <c r="C46" s="10">
        <v>924</v>
      </c>
      <c r="D46" s="10">
        <v>886</v>
      </c>
      <c r="E46" s="19">
        <f t="shared" si="14"/>
        <v>1810</v>
      </c>
      <c r="F46" s="24">
        <f t="shared" ref="F46:F48" si="35">(E46/K46)*100</f>
        <v>98.156182212581342</v>
      </c>
      <c r="G46" s="23">
        <v>16</v>
      </c>
      <c r="H46" s="23">
        <v>18</v>
      </c>
      <c r="I46" s="23">
        <f t="shared" ref="I46:I48" si="36">SUM(G46:H46)</f>
        <v>34</v>
      </c>
      <c r="J46" s="24">
        <f t="shared" ref="J46:J48" si="37">(I46/K46)*100</f>
        <v>1.843817787418655</v>
      </c>
      <c r="K46" s="51">
        <f t="shared" ref="K46:K48" si="38">SUM(E46+I46)</f>
        <v>1844</v>
      </c>
    </row>
    <row r="47" spans="1:11" x14ac:dyDescent="0.25">
      <c r="A47" s="8" t="s">
        <v>91</v>
      </c>
      <c r="B47" s="9" t="s">
        <v>38</v>
      </c>
      <c r="C47" s="10">
        <v>928</v>
      </c>
      <c r="D47" s="10">
        <v>867</v>
      </c>
      <c r="E47" s="19">
        <f t="shared" si="14"/>
        <v>1795</v>
      </c>
      <c r="F47" s="24">
        <f t="shared" si="35"/>
        <v>93.34373374934998</v>
      </c>
      <c r="G47" s="23">
        <v>69</v>
      </c>
      <c r="H47" s="23">
        <v>59</v>
      </c>
      <c r="I47" s="23">
        <f t="shared" si="36"/>
        <v>128</v>
      </c>
      <c r="J47" s="24">
        <f t="shared" si="37"/>
        <v>6.6562662506500265</v>
      </c>
      <c r="K47" s="51">
        <f t="shared" si="38"/>
        <v>1923</v>
      </c>
    </row>
    <row r="48" spans="1:11" ht="15.75" thickBot="1" x14ac:dyDescent="0.3">
      <c r="A48" s="17" t="s">
        <v>92</v>
      </c>
      <c r="B48" s="11" t="s">
        <v>39</v>
      </c>
      <c r="C48" s="12">
        <v>448</v>
      </c>
      <c r="D48" s="12">
        <v>458</v>
      </c>
      <c r="E48" s="22">
        <f t="shared" si="14"/>
        <v>906</v>
      </c>
      <c r="F48" s="28">
        <f t="shared" si="35"/>
        <v>93.983402489626556</v>
      </c>
      <c r="G48" s="27">
        <v>23</v>
      </c>
      <c r="H48" s="27">
        <v>35</v>
      </c>
      <c r="I48" s="23">
        <f t="shared" si="36"/>
        <v>58</v>
      </c>
      <c r="J48" s="24">
        <f t="shared" si="37"/>
        <v>6.0165975103734439</v>
      </c>
      <c r="K48" s="51">
        <f t="shared" si="38"/>
        <v>964</v>
      </c>
    </row>
    <row r="49" spans="1:10" x14ac:dyDescent="0.25">
      <c r="A49" s="34"/>
      <c r="B49" s="35"/>
      <c r="C49" s="36"/>
      <c r="D49" s="36"/>
      <c r="E49" s="37"/>
      <c r="F49" s="39"/>
      <c r="G49" s="38"/>
      <c r="H49" s="39"/>
      <c r="I49" s="39"/>
      <c r="J49" s="39"/>
    </row>
    <row r="50" spans="1:10" x14ac:dyDescent="0.25">
      <c r="A50" s="33" t="s">
        <v>40</v>
      </c>
      <c r="B50" s="13"/>
      <c r="C50" s="14"/>
      <c r="D50" s="14"/>
      <c r="E50" s="14"/>
      <c r="F50" s="26"/>
      <c r="G50" s="25"/>
      <c r="H50" s="26"/>
      <c r="I50" s="26"/>
      <c r="J50" s="26"/>
    </row>
    <row r="51" spans="1:10" x14ac:dyDescent="0.25">
      <c r="A51" s="1"/>
      <c r="B51" s="2"/>
      <c r="C51" s="3"/>
      <c r="D51" s="3"/>
      <c r="E51" s="4"/>
      <c r="F51" s="4"/>
      <c r="G51" s="4"/>
      <c r="H51" s="4"/>
      <c r="I51" s="4"/>
      <c r="J51" s="4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Spectre X360</dc:creator>
  <cp:lastModifiedBy>Hp Spectre X360</cp:lastModifiedBy>
  <dcterms:created xsi:type="dcterms:W3CDTF">2024-05-03T02:03:32Z</dcterms:created>
  <dcterms:modified xsi:type="dcterms:W3CDTF">2024-05-13T09:17:18Z</dcterms:modified>
</cp:coreProperties>
</file>